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9029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0515"/>
  </bookViews>
  <sheets>
    <sheet name="AUXILIAR CXC" sheetId="1" r:id="rId1"/>
  </sheets>
  <externalReferences>
    <externalReference r:id="rId2"/>
  </externalReferences>
  <definedNames>
    <definedName name="JULIA">#REF!</definedName>
    <definedName name="NOMBRE">#REF!</definedName>
    <definedName name="ORS">#REF!</definedName>
    <definedName name="Región">'[1]Criterios - No tocar'!$B$1:$K$1</definedName>
    <definedName name="Trimestre">'[1]Criterios - No tocar'!$M$2:$M$6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73" i="1" l="1"/>
  <c r="F73" i="1"/>
  <c r="D73" i="1"/>
  <c r="H72" i="1"/>
  <c r="H71" i="1"/>
  <c r="H70" i="1"/>
  <c r="H69" i="1"/>
  <c r="H68" i="1"/>
  <c r="H67" i="1"/>
  <c r="H66" i="1"/>
  <c r="G57" i="1"/>
  <c r="F57" i="1"/>
  <c r="H50" i="1"/>
  <c r="H51" i="1" s="1"/>
  <c r="H52" i="1" s="1"/>
  <c r="H53" i="1" s="1"/>
  <c r="H54" i="1" s="1"/>
  <c r="H55" i="1" s="1"/>
  <c r="H56" i="1" s="1"/>
  <c r="G44" i="1"/>
  <c r="F44" i="1"/>
  <c r="H37" i="1"/>
  <c r="H38" i="1" s="1"/>
  <c r="H39" i="1" s="1"/>
  <c r="H40" i="1" s="1"/>
  <c r="H41" i="1" s="1"/>
  <c r="H42" i="1" s="1"/>
  <c r="H43" i="1" s="1"/>
  <c r="A35" i="1"/>
  <c r="A48" i="1" s="1"/>
  <c r="A64" i="1" s="1"/>
  <c r="G31" i="1"/>
  <c r="H24" i="1"/>
  <c r="H25" i="1" s="1"/>
  <c r="H26" i="1" s="1"/>
  <c r="H27" i="1" s="1"/>
  <c r="H28" i="1" s="1"/>
  <c r="H29" i="1" s="1"/>
  <c r="H30" i="1" s="1"/>
  <c r="L18" i="1"/>
  <c r="H18" i="1"/>
  <c r="G18" i="1"/>
  <c r="D18" i="1"/>
  <c r="I16" i="1"/>
  <c r="J15" i="1"/>
  <c r="I15" i="1"/>
  <c r="J14" i="1"/>
  <c r="I14" i="1"/>
  <c r="J11" i="1"/>
  <c r="M11" i="1" s="1"/>
  <c r="M12" i="1" s="1"/>
  <c r="M13" i="1" s="1"/>
  <c r="M14" i="1" s="1"/>
  <c r="M15" i="1" s="1"/>
  <c r="M16" i="1" s="1"/>
  <c r="M17" i="1" s="1"/>
  <c r="I11" i="1"/>
  <c r="H44" i="1" l="1"/>
  <c r="H57" i="1"/>
  <c r="I77" i="1"/>
  <c r="J18" i="1"/>
</calcChain>
</file>

<file path=xl/comments1.xml><?xml version="1.0" encoding="utf-8"?>
<comments xmlns="http://schemas.openxmlformats.org/spreadsheetml/2006/main">
  <authors>
    <author>idel montero</author>
    <author>Contabilidad</author>
  </authors>
  <commentList>
    <comment ref="L12" authorId="0" shapeId="0">
      <text>
        <r>
          <rPr>
            <b/>
            <sz val="9"/>
            <color indexed="81"/>
            <rFont val="Tahoma"/>
            <family val="2"/>
          </rPr>
          <t>idel montero:</t>
        </r>
        <r>
          <rPr>
            <sz val="9"/>
            <color indexed="81"/>
            <rFont val="Tahoma"/>
            <family val="2"/>
          </rPr>
          <t xml:space="preserve">
4427-4443</t>
        </r>
      </text>
    </comment>
    <comment ref="D13" authorId="0" shapeId="0">
      <text>
        <r>
          <rPr>
            <b/>
            <sz val="9"/>
            <color indexed="81"/>
            <rFont val="Tahoma"/>
            <family val="2"/>
          </rPr>
          <t>idel montero:</t>
        </r>
        <r>
          <rPr>
            <sz val="9"/>
            <color indexed="81"/>
            <rFont val="Tahoma"/>
            <family val="2"/>
          </rPr>
          <t xml:space="preserve">
4465-4480</t>
        </r>
      </text>
    </comment>
    <comment ref="F24" authorId="0" shapeId="0">
      <text>
        <r>
          <rPr>
            <b/>
            <sz val="9"/>
            <color indexed="81"/>
            <rFont val="Tahoma"/>
            <family val="2"/>
          </rPr>
          <t>idel montero:</t>
        </r>
        <r>
          <rPr>
            <sz val="9"/>
            <color indexed="81"/>
            <rFont val="Tahoma"/>
            <family val="2"/>
          </rPr>
          <t xml:space="preserve">
744</t>
        </r>
      </text>
    </comment>
    <comment ref="D25" authorId="0" shapeId="0">
      <text>
        <r>
          <rPr>
            <b/>
            <sz val="9"/>
            <color indexed="81"/>
            <rFont val="Tahoma"/>
            <family val="2"/>
          </rPr>
          <t>idel montero:</t>
        </r>
        <r>
          <rPr>
            <sz val="9"/>
            <color indexed="81"/>
            <rFont val="Tahoma"/>
            <family val="2"/>
          </rPr>
          <t xml:space="preserve">
FACTURA 748</t>
        </r>
      </text>
    </comment>
    <comment ref="D50" authorId="1" shapeId="0">
      <text>
        <r>
          <rPr>
            <b/>
            <sz val="9"/>
            <color indexed="81"/>
            <rFont val="Tahoma"/>
            <family val="2"/>
          </rPr>
          <t>Contabilidad:</t>
        </r>
        <r>
          <rPr>
            <sz val="9"/>
            <color indexed="81"/>
            <rFont val="Tahoma"/>
            <family val="2"/>
          </rPr>
          <t xml:space="preserve">
FACTURA NO. 744</t>
        </r>
      </text>
    </comment>
  </commentList>
</comments>
</file>

<file path=xl/sharedStrings.xml><?xml version="1.0" encoding="utf-8"?>
<sst xmlns="http://schemas.openxmlformats.org/spreadsheetml/2006/main" count="76" uniqueCount="39">
  <si>
    <t xml:space="preserve">    </t>
  </si>
  <si>
    <t xml:space="preserve">Servicio Nacional de Salud </t>
  </si>
  <si>
    <t xml:space="preserve">Dirección de Fiscalización y Control </t>
  </si>
  <si>
    <t>Auxiliar Cuentas por Cobrar SeNaSa Subsidiado</t>
  </si>
  <si>
    <t>Establecimientos:  HOSPITAL MUNICIPAL HONDO VALLE               Mes:OCTUBRE</t>
  </si>
  <si>
    <t>BALANCE INICIAL</t>
  </si>
  <si>
    <t>DATOS PREVIO AL PROCESO</t>
  </si>
  <si>
    <t>DATOS DURANTE EL PROCESO</t>
  </si>
  <si>
    <t>DATOS POSTERIOR AL PROCESO</t>
  </si>
  <si>
    <t>ARS</t>
  </si>
  <si>
    <t>FECHA DE CORTE AUDITORIA</t>
  </si>
  <si>
    <t>CANTIDAD DE EXPEDIENTES</t>
  </si>
  <si>
    <t>MONTO GENERAL DE FACTURACION</t>
  </si>
  <si>
    <t>FECHA DE AUDITORIA</t>
  </si>
  <si>
    <t>CANTIDAD EXPEDIENTES AUDITADAS</t>
  </si>
  <si>
    <t>MONTO AUDITADO</t>
  </si>
  <si>
    <t>MONTO GLOSADO</t>
  </si>
  <si>
    <t>%</t>
  </si>
  <si>
    <t xml:space="preserve">Valor Facturado </t>
  </si>
  <si>
    <t>Referencia Documento de pago (CK-T)</t>
  </si>
  <si>
    <t>Monto pagado</t>
  </si>
  <si>
    <t>Balance CxC</t>
  </si>
  <si>
    <t>SENASA SUBSIDIADO</t>
  </si>
  <si>
    <t>4524000000084</t>
  </si>
  <si>
    <t xml:space="preserve">TOTALES </t>
  </si>
  <si>
    <t>Auxiliar Cuentas por Cobrar Ars Privadas</t>
  </si>
  <si>
    <t>Establecimientos:  HOSPITAL MUNICIPAL HONDO VALLE                Mes:OCTUBRE</t>
  </si>
  <si>
    <t xml:space="preserve">FECHA DE CORTE </t>
  </si>
  <si>
    <t>CANTIDAD DE FACTURAS</t>
  </si>
  <si>
    <t>MONTO FACTURADO</t>
  </si>
  <si>
    <t>MONTO PAGADO</t>
  </si>
  <si>
    <t>DESMONTE POSTERIOR AL PAGO</t>
  </si>
  <si>
    <t>SENASA CONTRIBUTIVO</t>
  </si>
  <si>
    <t>SEMMA</t>
  </si>
  <si>
    <t>GMA</t>
  </si>
  <si>
    <t>Auxiliar Cuentas por Cobrar Instituciones u Organismos</t>
  </si>
  <si>
    <t>APS</t>
  </si>
  <si>
    <t>Monto total de cuentas por cobrar  al 31 de octubre del 2025, Por quinientos seis mil doscientos setenta y un pesos con 0.16 ( 506,271.00/0.16(RD$)</t>
  </si>
  <si>
    <t>Dado a los 31 dias del mes deoctubre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</si>
</sst>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3" formatCode="_(* #,##0.00_);_(* \(#,##0.00\);_(* &quot;-&quot;??_);_(@_)"/>
    <numFmt numFmtId="164" formatCode="_(* #,##0_);_(* \(#,##0\);_(* &quot;-&quot;??_);_(@_)"/>
    <numFmt numFmtId="165" formatCode="_-* #,##0.00_-;\-* #,##0.00_-;_-* &quot;-&quot;??_-;_-@_-"/>
    <numFmt numFmtId="166" formatCode="_(&quot;RD$&quot;* #,##0.00_);_(&quot;RD$&quot;* \(#,##0.00\);_(&quot;RD$&quot;* &quot;-&quot;??_);_(@_)"/>
    <numFmt numFmtId="167" formatCode="_-* #,##0.00\ _€_-;\-* #,##0.00\ _€_-;_-* &quot;-&quot;??\ _€_-;_-@_-"/>
  </numFmts>
  <fonts count="15" x14ac:knownFonts="1"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3"/>
      <name val="Calibri"/>
      <family val="2"/>
      <scheme val="minor"/>
    </font>
    <font>
      <sz val="10"/>
      <color indexed="63"/>
      <name val="Arial"/>
      <family val="2"/>
    </font>
    <font>
      <sz val="10"/>
      <name val="Arial"/>
      <family val="2"/>
    </font>
    <font>
      <b/>
      <sz val="13"/>
      <name val="Calibri"/>
      <family val="2"/>
    </font>
    <font>
      <sz val="12"/>
      <color rgb="FF000000"/>
      <name val="Arial"/>
      <family val="2"/>
    </font>
    <font>
      <u/>
      <sz val="11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theme="8" tint="0.79998168889431442"/>
      </patternFill>
    </fill>
    <fill>
      <patternFill patternType="solid">
        <fgColor theme="9" tint="0.79998168889431442"/>
        <bgColor theme="9" tint="0.79998168889431442"/>
      </patternFill>
    </fill>
  </fills>
  <borders count="2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theme="8" tint="0.39997558519241921"/>
      </left>
      <right style="thin">
        <color theme="8" tint="0.39997558519241921"/>
      </right>
      <top style="thin">
        <color theme="8" tint="0.39997558519241921"/>
      </top>
      <bottom style="thin">
        <color theme="8" tint="0.39997558519241921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theme="0"/>
      </left>
      <right/>
      <top style="medium">
        <color indexed="64"/>
      </top>
      <bottom style="medium">
        <color indexed="64"/>
      </bottom>
      <diagonal/>
    </border>
  </borders>
  <cellStyleXfs count="8">
    <xf numFmtId="0" fontId="0" fillId="0" borderId="0"/>
    <xf numFmtId="165" fontId="6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166" fontId="9" fillId="0" borderId="0" applyFont="0" applyFill="0" applyBorder="0" applyAlignment="0" applyProtection="0"/>
    <xf numFmtId="0" fontId="1" fillId="0" borderId="0"/>
    <xf numFmtId="166" fontId="1" fillId="0" borderId="0" applyFont="0" applyFill="0" applyBorder="0" applyAlignment="0" applyProtection="0"/>
  </cellStyleXfs>
  <cellXfs count="108">
    <xf numFmtId="0" fontId="0" fillId="0" borderId="0" xfId="0"/>
    <xf numFmtId="0" fontId="2" fillId="0" borderId="0" xfId="2"/>
    <xf numFmtId="0" fontId="2" fillId="0" borderId="1" xfId="2" applyBorder="1"/>
    <xf numFmtId="164" fontId="0" fillId="2" borderId="1" xfId="3" applyNumberFormat="1" applyFont="1" applyFill="1" applyBorder="1"/>
    <xf numFmtId="0" fontId="3" fillId="2" borderId="5" xfId="2" applyFont="1" applyFill="1" applyBorder="1"/>
    <xf numFmtId="0" fontId="3" fillId="2" borderId="1" xfId="2" applyFont="1" applyFill="1" applyBorder="1"/>
    <xf numFmtId="0" fontId="3" fillId="4" borderId="6" xfId="2" applyFont="1" applyFill="1" applyBorder="1" applyAlignment="1">
      <alignment horizontal="center" vertical="center"/>
    </xf>
    <xf numFmtId="0" fontId="3" fillId="4" borderId="7" xfId="2" applyFont="1" applyFill="1" applyBorder="1" applyAlignment="1">
      <alignment horizontal="center" vertical="center" wrapText="1"/>
    </xf>
    <xf numFmtId="0" fontId="3" fillId="5" borderId="7" xfId="2" applyFont="1" applyFill="1" applyBorder="1" applyAlignment="1">
      <alignment horizontal="center" vertical="center" wrapText="1"/>
    </xf>
    <xf numFmtId="0" fontId="3" fillId="6" borderId="8" xfId="2" applyFont="1" applyFill="1" applyBorder="1" applyAlignment="1">
      <alignment horizontal="center" vertical="center" wrapText="1"/>
    </xf>
    <xf numFmtId="0" fontId="3" fillId="6" borderId="9" xfId="2" applyFont="1" applyFill="1" applyBorder="1" applyAlignment="1">
      <alignment horizontal="center" vertical="center"/>
    </xf>
    <xf numFmtId="0" fontId="3" fillId="2" borderId="10" xfId="2" applyFont="1" applyFill="1" applyBorder="1" applyAlignment="1">
      <alignment vertical="center" wrapText="1"/>
    </xf>
    <xf numFmtId="14" fontId="2" fillId="2" borderId="10" xfId="2" applyNumberFormat="1" applyFill="1" applyBorder="1" applyAlignment="1">
      <alignment horizontal="right"/>
    </xf>
    <xf numFmtId="0" fontId="2" fillId="2" borderId="10" xfId="2" applyNumberFormat="1" applyFill="1" applyBorder="1" applyAlignment="1">
      <alignment horizontal="center"/>
    </xf>
    <xf numFmtId="165" fontId="7" fillId="0" borderId="10" xfId="1" applyFont="1" applyBorder="1"/>
    <xf numFmtId="43" fontId="0" fillId="2" borderId="10" xfId="3" applyFont="1" applyFill="1" applyBorder="1"/>
    <xf numFmtId="10" fontId="0" fillId="2" borderId="10" xfId="4" applyNumberFormat="1" applyFont="1" applyFill="1" applyBorder="1" applyAlignment="1">
      <alignment horizontal="center"/>
    </xf>
    <xf numFmtId="43" fontId="2" fillId="2" borderId="10" xfId="2" applyNumberFormat="1" applyFill="1" applyBorder="1"/>
    <xf numFmtId="0" fontId="8" fillId="0" borderId="10" xfId="0" applyFont="1" applyFill="1" applyBorder="1" applyAlignment="1">
      <alignment horizontal="left"/>
    </xf>
    <xf numFmtId="43" fontId="9" fillId="0" borderId="10" xfId="5" applyNumberFormat="1" applyFont="1" applyFill="1" applyBorder="1"/>
    <xf numFmtId="43" fontId="2" fillId="2" borderId="11" xfId="2" applyNumberFormat="1" applyFill="1" applyBorder="1"/>
    <xf numFmtId="164" fontId="2" fillId="0" borderId="0" xfId="2" applyNumberFormat="1"/>
    <xf numFmtId="14" fontId="2" fillId="2" borderId="10" xfId="2" applyNumberFormat="1" applyFill="1" applyBorder="1"/>
    <xf numFmtId="164" fontId="0" fillId="2" borderId="10" xfId="3" applyNumberFormat="1" applyFont="1" applyFill="1" applyBorder="1"/>
    <xf numFmtId="165" fontId="0" fillId="0" borderId="10" xfId="1" applyFont="1" applyBorder="1"/>
    <xf numFmtId="14" fontId="0" fillId="2" borderId="10" xfId="3" applyNumberFormat="1" applyFont="1" applyFill="1" applyBorder="1"/>
    <xf numFmtId="4" fontId="6" fillId="0" borderId="0" xfId="0" applyNumberFormat="1" applyFont="1"/>
    <xf numFmtId="43" fontId="1" fillId="2" borderId="12" xfId="6" applyNumberFormat="1" applyFill="1" applyBorder="1"/>
    <xf numFmtId="49" fontId="2" fillId="2" borderId="10" xfId="2" applyNumberFormat="1" applyFill="1" applyBorder="1" applyAlignment="1">
      <alignment horizontal="center"/>
    </xf>
    <xf numFmtId="165" fontId="10" fillId="0" borderId="10" xfId="1" applyFont="1" applyFill="1" applyBorder="1" applyAlignment="1">
      <alignment horizontal="right" vertical="center"/>
    </xf>
    <xf numFmtId="0" fontId="3" fillId="2" borderId="10" xfId="2" applyFont="1" applyFill="1" applyBorder="1" applyAlignment="1">
      <alignment horizontal="center" vertical="center" wrapText="1"/>
    </xf>
    <xf numFmtId="43" fontId="2" fillId="0" borderId="0" xfId="2" applyNumberFormat="1"/>
    <xf numFmtId="166" fontId="0" fillId="2" borderId="10" xfId="7" applyFont="1" applyFill="1" applyBorder="1"/>
    <xf numFmtId="10" fontId="0" fillId="2" borderId="10" xfId="3" applyNumberFormat="1" applyFont="1" applyFill="1" applyBorder="1"/>
    <xf numFmtId="0" fontId="3" fillId="2" borderId="13" xfId="2" applyFont="1" applyFill="1" applyBorder="1" applyAlignment="1">
      <alignment vertical="center" wrapText="1"/>
    </xf>
    <xf numFmtId="0" fontId="2" fillId="2" borderId="14" xfId="2" applyFill="1" applyBorder="1"/>
    <xf numFmtId="0" fontId="2" fillId="2" borderId="14" xfId="2" applyNumberFormat="1" applyFill="1" applyBorder="1" applyAlignment="1">
      <alignment horizontal="center"/>
    </xf>
    <xf numFmtId="43" fontId="3" fillId="2" borderId="14" xfId="2" applyNumberFormat="1" applyFont="1" applyFill="1" applyBorder="1"/>
    <xf numFmtId="43" fontId="3" fillId="2" borderId="15" xfId="3" applyFont="1" applyFill="1" applyBorder="1"/>
    <xf numFmtId="0" fontId="3" fillId="0" borderId="0" xfId="2" applyFont="1" applyAlignment="1">
      <alignment vertical="center" wrapText="1"/>
    </xf>
    <xf numFmtId="43" fontId="3" fillId="0" borderId="0" xfId="2" applyNumberFormat="1" applyFont="1"/>
    <xf numFmtId="43" fontId="3" fillId="0" borderId="0" xfId="3" applyFont="1" applyBorder="1"/>
    <xf numFmtId="0" fontId="3" fillId="0" borderId="5" xfId="2" applyFont="1" applyBorder="1"/>
    <xf numFmtId="0" fontId="3" fillId="0" borderId="1" xfId="2" applyFont="1" applyBorder="1"/>
    <xf numFmtId="0" fontId="3" fillId="6" borderId="6" xfId="2" applyFont="1" applyFill="1" applyBorder="1" applyAlignment="1">
      <alignment horizontal="center" vertical="center"/>
    </xf>
    <xf numFmtId="0" fontId="3" fillId="6" borderId="7" xfId="2" applyFont="1" applyFill="1" applyBorder="1" applyAlignment="1">
      <alignment horizontal="center" vertical="center" wrapText="1"/>
    </xf>
    <xf numFmtId="0" fontId="3" fillId="0" borderId="16" xfId="2" applyFont="1" applyBorder="1" applyAlignment="1">
      <alignment vertical="center" wrapText="1"/>
    </xf>
    <xf numFmtId="14" fontId="2" fillId="0" borderId="10" xfId="2" applyNumberFormat="1" applyBorder="1"/>
    <xf numFmtId="164" fontId="0" fillId="0" borderId="10" xfId="3" applyNumberFormat="1" applyFont="1" applyBorder="1"/>
    <xf numFmtId="4" fontId="2" fillId="0" borderId="10" xfId="2" applyNumberFormat="1" applyBorder="1"/>
    <xf numFmtId="43" fontId="2" fillId="0" borderId="10" xfId="2" applyNumberFormat="1" applyBorder="1"/>
    <xf numFmtId="43" fontId="0" fillId="2" borderId="17" xfId="3" applyFont="1" applyFill="1" applyBorder="1"/>
    <xf numFmtId="43" fontId="1" fillId="2" borderId="10" xfId="6" applyNumberFormat="1" applyFill="1" applyBorder="1"/>
    <xf numFmtId="14" fontId="2" fillId="0" borderId="18" xfId="2" applyNumberFormat="1" applyBorder="1"/>
    <xf numFmtId="49" fontId="2" fillId="0" borderId="18" xfId="2" applyNumberFormat="1" applyBorder="1"/>
    <xf numFmtId="4" fontId="0" fillId="0" borderId="0" xfId="0" applyNumberFormat="1"/>
    <xf numFmtId="4" fontId="7" fillId="0" borderId="0" xfId="0" applyNumberFormat="1" applyFont="1"/>
    <xf numFmtId="0" fontId="3" fillId="0" borderId="16" xfId="2" applyFont="1" applyBorder="1" applyAlignment="1">
      <alignment horizontal="left" vertical="center" wrapText="1"/>
    </xf>
    <xf numFmtId="167" fontId="0" fillId="7" borderId="19" xfId="1" applyNumberFormat="1" applyFont="1" applyFill="1" applyBorder="1"/>
    <xf numFmtId="43" fontId="0" fillId="0" borderId="17" xfId="3" applyFont="1" applyBorder="1"/>
    <xf numFmtId="0" fontId="3" fillId="0" borderId="16" xfId="2" applyFont="1" applyBorder="1" applyAlignment="1">
      <alignment horizontal="center" vertical="center" wrapText="1"/>
    </xf>
    <xf numFmtId="14" fontId="2" fillId="0" borderId="18" xfId="2" applyNumberFormat="1" applyBorder="1" applyAlignment="1">
      <alignment horizontal="right"/>
    </xf>
    <xf numFmtId="4" fontId="2" fillId="0" borderId="0" xfId="2" applyNumberFormat="1"/>
    <xf numFmtId="14" fontId="2" fillId="0" borderId="20" xfId="2" applyNumberFormat="1" applyBorder="1"/>
    <xf numFmtId="166" fontId="0" fillId="0" borderId="21" xfId="7" applyFont="1" applyFill="1" applyBorder="1"/>
    <xf numFmtId="166" fontId="0" fillId="0" borderId="10" xfId="7" applyFont="1" applyFill="1" applyBorder="1"/>
    <xf numFmtId="0" fontId="3" fillId="0" borderId="13" xfId="2" applyFont="1" applyBorder="1" applyAlignment="1">
      <alignment vertical="center" wrapText="1"/>
    </xf>
    <xf numFmtId="0" fontId="2" fillId="0" borderId="14" xfId="2" applyBorder="1"/>
    <xf numFmtId="43" fontId="3" fillId="0" borderId="14" xfId="2" applyNumberFormat="1" applyFont="1" applyBorder="1"/>
    <xf numFmtId="4" fontId="11" fillId="0" borderId="0" xfId="0" applyNumberFormat="1" applyFont="1"/>
    <xf numFmtId="43" fontId="0" fillId="0" borderId="10" xfId="3" applyFont="1" applyBorder="1"/>
    <xf numFmtId="43" fontId="3" fillId="0" borderId="15" xfId="3" applyFont="1" applyBorder="1"/>
    <xf numFmtId="0" fontId="2" fillId="0" borderId="0" xfId="2" applyAlignment="1">
      <alignment horizontal="left" wrapText="1"/>
    </xf>
    <xf numFmtId="43" fontId="2" fillId="0" borderId="0" xfId="2" applyNumberFormat="1" applyAlignment="1">
      <alignment horizontal="left" wrapText="1"/>
    </xf>
    <xf numFmtId="0" fontId="2" fillId="0" borderId="0" xfId="2" applyAlignment="1">
      <alignment horizontal="left"/>
    </xf>
    <xf numFmtId="0" fontId="3" fillId="0" borderId="0" xfId="2" applyFont="1" applyAlignment="1">
      <alignment horizontal="center"/>
    </xf>
    <xf numFmtId="0" fontId="3" fillId="0" borderId="0" xfId="2" applyFont="1" applyAlignment="1">
      <alignment horizontal="center" wrapText="1"/>
    </xf>
    <xf numFmtId="0" fontId="3" fillId="0" borderId="0" xfId="2" applyFont="1"/>
    <xf numFmtId="0" fontId="12" fillId="0" borderId="0" xfId="2" applyFont="1"/>
    <xf numFmtId="0" fontId="3" fillId="0" borderId="0" xfId="2" applyFont="1" applyAlignment="1">
      <alignment horizontal="center"/>
    </xf>
    <xf numFmtId="0" fontId="3" fillId="0" borderId="0" xfId="2" applyFont="1" applyAlignment="1">
      <alignment horizontal="center" wrapText="1"/>
    </xf>
    <xf numFmtId="0" fontId="3" fillId="6" borderId="2" xfId="2" applyFont="1" applyFill="1" applyBorder="1" applyAlignment="1">
      <alignment horizontal="center"/>
    </xf>
    <xf numFmtId="0" fontId="3" fillId="6" borderId="3" xfId="2" applyFont="1" applyFill="1" applyBorder="1" applyAlignment="1">
      <alignment horizontal="center"/>
    </xf>
    <xf numFmtId="43" fontId="3" fillId="0" borderId="3" xfId="3" applyFont="1" applyBorder="1" applyAlignment="1">
      <alignment horizontal="center"/>
    </xf>
    <xf numFmtId="43" fontId="3" fillId="0" borderId="4" xfId="3" applyFont="1" applyBorder="1" applyAlignment="1">
      <alignment horizontal="center"/>
    </xf>
    <xf numFmtId="0" fontId="1" fillId="0" borderId="0" xfId="2" applyFont="1" applyAlignment="1">
      <alignment horizontal="left" wrapText="1"/>
    </xf>
    <xf numFmtId="0" fontId="2" fillId="0" borderId="0" xfId="2" applyAlignment="1">
      <alignment horizontal="left" wrapText="1"/>
    </xf>
    <xf numFmtId="0" fontId="1" fillId="0" borderId="0" xfId="2" applyFont="1" applyAlignment="1">
      <alignment horizontal="left"/>
    </xf>
    <xf numFmtId="0" fontId="2" fillId="0" borderId="0" xfId="2" applyAlignment="1">
      <alignment horizontal="left"/>
    </xf>
    <xf numFmtId="0" fontId="3" fillId="6" borderId="4" xfId="2" applyFont="1" applyFill="1" applyBorder="1" applyAlignment="1">
      <alignment horizontal="center"/>
    </xf>
    <xf numFmtId="4" fontId="2" fillId="8" borderId="22" xfId="2" applyNumberFormat="1" applyFill="1" applyBorder="1" applyAlignment="1">
      <alignment horizontal="center"/>
    </xf>
    <xf numFmtId="4" fontId="2" fillId="8" borderId="4" xfId="2" applyNumberFormat="1" applyFill="1" applyBorder="1" applyAlignment="1">
      <alignment horizontal="center"/>
    </xf>
    <xf numFmtId="0" fontId="4" fillId="0" borderId="0" xfId="2" applyFont="1" applyAlignment="1">
      <alignment horizontal="center"/>
    </xf>
    <xf numFmtId="0" fontId="5" fillId="0" borderId="0" xfId="2" applyFont="1" applyAlignment="1">
      <alignment horizontal="center"/>
    </xf>
    <xf numFmtId="0" fontId="3" fillId="3" borderId="2" xfId="2" applyFont="1" applyFill="1" applyBorder="1" applyAlignment="1">
      <alignment horizontal="center"/>
    </xf>
    <xf numFmtId="0" fontId="3" fillId="3" borderId="3" xfId="2" applyFont="1" applyFill="1" applyBorder="1" applyAlignment="1">
      <alignment horizontal="center"/>
    </xf>
    <xf numFmtId="0" fontId="3" fillId="3" borderId="4" xfId="2" applyFont="1" applyFill="1" applyBorder="1" applyAlignment="1">
      <alignment horizontal="center"/>
    </xf>
    <xf numFmtId="43" fontId="3" fillId="2" borderId="3" xfId="3" applyFont="1" applyFill="1" applyBorder="1" applyAlignment="1">
      <alignment horizontal="center"/>
    </xf>
    <xf numFmtId="43" fontId="3" fillId="2" borderId="4" xfId="3" applyFont="1" applyFill="1" applyBorder="1" applyAlignment="1">
      <alignment horizontal="center"/>
    </xf>
    <xf numFmtId="0" fontId="3" fillId="4" borderId="2" xfId="2" applyFont="1" applyFill="1" applyBorder="1" applyAlignment="1">
      <alignment horizontal="center" vertical="center"/>
    </xf>
    <xf numFmtId="0" fontId="3" fillId="4" borderId="3" xfId="2" applyFont="1" applyFill="1" applyBorder="1" applyAlignment="1">
      <alignment horizontal="center" vertical="center"/>
    </xf>
    <xf numFmtId="0" fontId="3" fillId="4" borderId="4" xfId="2" applyFont="1" applyFill="1" applyBorder="1" applyAlignment="1">
      <alignment horizontal="center" vertical="center"/>
    </xf>
    <xf numFmtId="0" fontId="3" fillId="5" borderId="2" xfId="2" applyFont="1" applyFill="1" applyBorder="1" applyAlignment="1">
      <alignment horizontal="center" vertical="center" wrapText="1"/>
    </xf>
    <xf numFmtId="0" fontId="3" fillId="5" borderId="3" xfId="2" applyFont="1" applyFill="1" applyBorder="1" applyAlignment="1">
      <alignment horizontal="center" vertical="center" wrapText="1"/>
    </xf>
    <xf numFmtId="0" fontId="3" fillId="5" borderId="4" xfId="2" applyFont="1" applyFill="1" applyBorder="1" applyAlignment="1">
      <alignment horizontal="center" vertical="center" wrapText="1"/>
    </xf>
    <xf numFmtId="0" fontId="3" fillId="6" borderId="2" xfId="2" applyFont="1" applyFill="1" applyBorder="1" applyAlignment="1">
      <alignment horizontal="center" vertical="center" wrapText="1"/>
    </xf>
    <xf numFmtId="0" fontId="3" fillId="6" borderId="3" xfId="2" applyFont="1" applyFill="1" applyBorder="1" applyAlignment="1">
      <alignment horizontal="center" vertical="center" wrapText="1"/>
    </xf>
    <xf numFmtId="0" fontId="3" fillId="6" borderId="4" xfId="2" applyFont="1" applyFill="1" applyBorder="1" applyAlignment="1">
      <alignment horizontal="center" vertical="center" wrapText="1"/>
    </xf>
  </cellXfs>
  <cellStyles count="8">
    <cellStyle name="Millares" xfId="1" builtinId="3"/>
    <cellStyle name="Millares 2 4" xfId="3"/>
    <cellStyle name="Moneda 10" xfId="7"/>
    <cellStyle name="Moneda 2 3" xfId="5"/>
    <cellStyle name="Normal" xfId="0" builtinId="0"/>
    <cellStyle name="Normal 13 2" xfId="6"/>
    <cellStyle name="Normal 16" xfId="2"/>
    <cellStyle name="Porcentaje 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200026</xdr:colOff>
      <xdr:row>77</xdr:row>
      <xdr:rowOff>152400</xdr:rowOff>
    </xdr:from>
    <xdr:to>
      <xdr:col>7</xdr:col>
      <xdr:colOff>1000126</xdr:colOff>
      <xdr:row>87</xdr:row>
      <xdr:rowOff>166904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7B71C1A-A8D4-42EB-970C-21AE780E1F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695576" y="17992725"/>
          <a:ext cx="5905500" cy="191950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Users\francisca.castro\Downloads\Formulario%20nuevo%20de%20la%20ejecucion%20presupuestaria%20201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ulario"/>
      <sheetName val="Base - No tocar"/>
      <sheetName val="Criterios - No tocar"/>
      <sheetName val="MENE2"/>
      <sheetName val="MENE3"/>
    </sheetNames>
    <sheetDataSet>
      <sheetData sheetId="0" refreshError="1"/>
      <sheetData sheetId="1" refreshError="1"/>
      <sheetData sheetId="2">
        <row r="1">
          <cell r="B1" t="str">
            <v>Metropolitano - '0</v>
          </cell>
          <cell r="C1" t="str">
            <v>Valdesia - I</v>
          </cell>
          <cell r="D1" t="str">
            <v>Norcentral - II</v>
          </cell>
          <cell r="E1" t="str">
            <v>Nordeste - III</v>
          </cell>
          <cell r="F1" t="str">
            <v>Enriquillo - IV</v>
          </cell>
          <cell r="G1" t="str">
            <v>Este - V</v>
          </cell>
          <cell r="H1" t="str">
            <v>El Valle - VI</v>
          </cell>
          <cell r="I1" t="str">
            <v>Cibao Occidental - VII</v>
          </cell>
          <cell r="J1" t="str">
            <v>Cibao Central - VIII</v>
          </cell>
          <cell r="K1" t="str">
            <v>Vacío</v>
          </cell>
        </row>
        <row r="2">
          <cell r="M2" t="str">
            <v>Vacío</v>
          </cell>
        </row>
        <row r="3">
          <cell r="M3" t="str">
            <v>enero  - marzo</v>
          </cell>
        </row>
        <row r="4">
          <cell r="M4" t="str">
            <v>abril - junio</v>
          </cell>
        </row>
        <row r="5">
          <cell r="M5" t="str">
            <v>julio - septiembre</v>
          </cell>
        </row>
        <row r="6">
          <cell r="M6" t="str">
            <v>octubre - Diciembre</v>
          </cell>
        </row>
      </sheetData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2:Q90"/>
  <sheetViews>
    <sheetView tabSelected="1" topLeftCell="A25" zoomScaleNormal="100" workbookViewId="0">
      <selection activeCell="J86" sqref="J86"/>
    </sheetView>
  </sheetViews>
  <sheetFormatPr baseColWidth="10" defaultColWidth="10.85546875" defaultRowHeight="15" x14ac:dyDescent="0.25"/>
  <cols>
    <col min="1" max="1" width="23.42578125" style="1" customWidth="1"/>
    <col min="2" max="3" width="14" style="1" customWidth="1"/>
    <col min="4" max="4" width="15.140625" style="1" customWidth="1"/>
    <col min="5" max="5" width="12.28515625" style="1" customWidth="1"/>
    <col min="6" max="6" width="20.85546875" style="1" customWidth="1"/>
    <col min="7" max="7" width="14.28515625" style="1" customWidth="1"/>
    <col min="8" max="8" width="17.5703125" style="1" customWidth="1"/>
    <col min="9" max="9" width="12.85546875" style="1" customWidth="1"/>
    <col min="10" max="10" width="14" style="1" customWidth="1"/>
    <col min="11" max="11" width="16.7109375" style="1" customWidth="1"/>
    <col min="12" max="12" width="15.42578125" style="1" customWidth="1"/>
    <col min="13" max="13" width="16.5703125" style="1" customWidth="1"/>
    <col min="14" max="16384" width="10.85546875" style="1"/>
  </cols>
  <sheetData>
    <row r="2" spans="1:17" x14ac:dyDescent="0.25">
      <c r="H2" s="1" t="s">
        <v>0</v>
      </c>
    </row>
    <row r="4" spans="1:17" ht="23.25" x14ac:dyDescent="0.35">
      <c r="A4" s="92" t="s">
        <v>1</v>
      </c>
      <c r="B4" s="92"/>
      <c r="C4" s="92"/>
      <c r="D4" s="92"/>
      <c r="E4" s="92"/>
      <c r="F4" s="92"/>
      <c r="G4" s="92"/>
      <c r="H4" s="92"/>
      <c r="I4" s="92"/>
      <c r="J4" s="92"/>
      <c r="K4" s="92"/>
      <c r="L4" s="92"/>
      <c r="M4" s="92"/>
    </row>
    <row r="5" spans="1:17" ht="18.75" x14ac:dyDescent="0.3">
      <c r="A5" s="93" t="s">
        <v>2</v>
      </c>
      <c r="B5" s="93"/>
      <c r="C5" s="93"/>
      <c r="D5" s="93"/>
      <c r="E5" s="93"/>
      <c r="F5" s="93"/>
      <c r="G5" s="93"/>
      <c r="H5" s="93"/>
      <c r="I5" s="93"/>
      <c r="J5" s="93"/>
      <c r="K5" s="93"/>
      <c r="L5" s="93"/>
      <c r="M5" s="93"/>
    </row>
    <row r="6" spans="1:17" ht="15.75" thickBot="1" x14ac:dyDescent="0.3">
      <c r="D6" s="2"/>
      <c r="E6" s="2"/>
      <c r="F6" s="3"/>
      <c r="G6" s="2"/>
    </row>
    <row r="7" spans="1:17" ht="15.75" thickBot="1" x14ac:dyDescent="0.3">
      <c r="A7" s="94" t="s">
        <v>3</v>
      </c>
      <c r="B7" s="95"/>
      <c r="C7" s="95"/>
      <c r="D7" s="95"/>
      <c r="E7" s="95"/>
      <c r="F7" s="95"/>
      <c r="G7" s="95"/>
      <c r="H7" s="95"/>
      <c r="I7" s="95"/>
      <c r="J7" s="95"/>
      <c r="K7" s="95"/>
      <c r="L7" s="95"/>
      <c r="M7" s="96"/>
    </row>
    <row r="8" spans="1:17" ht="15.75" thickBot="1" x14ac:dyDescent="0.3">
      <c r="A8" s="4" t="s">
        <v>4</v>
      </c>
      <c r="B8" s="5"/>
      <c r="C8" s="5"/>
      <c r="D8" s="5"/>
      <c r="E8" s="5"/>
      <c r="F8" s="5"/>
      <c r="G8" s="5"/>
      <c r="H8" s="5"/>
      <c r="I8" s="5"/>
      <c r="J8" s="5"/>
      <c r="K8" s="5" t="s">
        <v>5</v>
      </c>
      <c r="L8" s="97">
        <v>121255.19</v>
      </c>
      <c r="M8" s="98"/>
    </row>
    <row r="9" spans="1:17" ht="15.75" customHeight="1" thickBot="1" x14ac:dyDescent="0.3">
      <c r="A9" s="99" t="s">
        <v>6</v>
      </c>
      <c r="B9" s="100"/>
      <c r="C9" s="100"/>
      <c r="D9" s="101"/>
      <c r="E9" s="102" t="s">
        <v>7</v>
      </c>
      <c r="F9" s="103"/>
      <c r="G9" s="103"/>
      <c r="H9" s="103"/>
      <c r="I9" s="103"/>
      <c r="J9" s="104"/>
      <c r="K9" s="105" t="s">
        <v>8</v>
      </c>
      <c r="L9" s="106"/>
      <c r="M9" s="107"/>
    </row>
    <row r="10" spans="1:17" ht="45" x14ac:dyDescent="0.25">
      <c r="A10" s="6" t="s">
        <v>9</v>
      </c>
      <c r="B10" s="7" t="s">
        <v>10</v>
      </c>
      <c r="C10" s="7" t="s">
        <v>11</v>
      </c>
      <c r="D10" s="7" t="s">
        <v>12</v>
      </c>
      <c r="E10" s="8" t="s">
        <v>13</v>
      </c>
      <c r="F10" s="8" t="s">
        <v>14</v>
      </c>
      <c r="G10" s="8" t="s">
        <v>15</v>
      </c>
      <c r="H10" s="8" t="s">
        <v>16</v>
      </c>
      <c r="I10" s="8" t="s">
        <v>17</v>
      </c>
      <c r="J10" s="8" t="s">
        <v>18</v>
      </c>
      <c r="K10" s="9" t="s">
        <v>19</v>
      </c>
      <c r="L10" s="9" t="s">
        <v>20</v>
      </c>
      <c r="M10" s="10" t="s">
        <v>21</v>
      </c>
    </row>
    <row r="11" spans="1:17" ht="17.25" x14ac:dyDescent="0.3">
      <c r="A11" s="11" t="s">
        <v>22</v>
      </c>
      <c r="B11" s="12">
        <v>45953</v>
      </c>
      <c r="C11" s="13">
        <v>976</v>
      </c>
      <c r="D11" s="14">
        <v>138936.70000000001</v>
      </c>
      <c r="E11" s="12">
        <v>45953</v>
      </c>
      <c r="F11" s="13">
        <v>976</v>
      </c>
      <c r="G11" s="14">
        <v>138936.70000000001</v>
      </c>
      <c r="H11" s="15">
        <v>2087</v>
      </c>
      <c r="I11" s="16">
        <f>+H11/G11</f>
        <v>1.5021229092097335E-2</v>
      </c>
      <c r="J11" s="17">
        <f>+G11-H11</f>
        <v>136849.70000000001</v>
      </c>
      <c r="K11" s="18" t="s">
        <v>23</v>
      </c>
      <c r="L11" s="19">
        <v>131507.74</v>
      </c>
      <c r="M11" s="20">
        <f>+$L$8+J11-L11</f>
        <v>126597.15000000002</v>
      </c>
      <c r="N11" s="21"/>
    </row>
    <row r="12" spans="1:17" x14ac:dyDescent="0.25">
      <c r="A12" s="11"/>
      <c r="B12" s="22"/>
      <c r="C12" s="23"/>
      <c r="D12" s="24"/>
      <c r="E12" s="25"/>
      <c r="F12" s="23"/>
      <c r="G12" s="24"/>
      <c r="H12" s="15"/>
      <c r="I12" s="16"/>
      <c r="J12" s="26"/>
      <c r="K12" s="17"/>
      <c r="L12" s="26"/>
      <c r="M12" s="27">
        <f t="shared" ref="M12:M17" si="0">M11+J12-L12</f>
        <v>126597.15000000002</v>
      </c>
    </row>
    <row r="13" spans="1:17" ht="17.25" x14ac:dyDescent="0.25">
      <c r="A13" s="11"/>
      <c r="B13" s="12"/>
      <c r="C13" s="28"/>
      <c r="D13" s="29"/>
      <c r="E13" s="12"/>
      <c r="F13" s="28"/>
      <c r="G13" s="29"/>
      <c r="H13" s="15"/>
      <c r="I13" s="16"/>
      <c r="J13" s="17"/>
      <c r="K13" s="17"/>
      <c r="L13" s="17"/>
      <c r="M13" s="27">
        <f t="shared" si="0"/>
        <v>126597.15000000002</v>
      </c>
    </row>
    <row r="14" spans="1:17" ht="17.25" x14ac:dyDescent="0.3">
      <c r="A14" s="30"/>
      <c r="B14" s="12"/>
      <c r="C14" s="13"/>
      <c r="D14" s="14"/>
      <c r="E14" s="12"/>
      <c r="F14" s="13"/>
      <c r="G14" s="14"/>
      <c r="H14" s="15"/>
      <c r="I14" s="16" t="e">
        <f>+H14/G14</f>
        <v>#DIV/0!</v>
      </c>
      <c r="J14" s="17">
        <f>+G14-H14</f>
        <v>0</v>
      </c>
      <c r="K14" s="18"/>
      <c r="L14" s="19"/>
      <c r="M14" s="27">
        <f t="shared" si="0"/>
        <v>126597.15000000002</v>
      </c>
      <c r="N14" s="31"/>
    </row>
    <row r="15" spans="1:17" ht="17.25" x14ac:dyDescent="0.25">
      <c r="A15" s="30"/>
      <c r="B15" s="12"/>
      <c r="C15" s="13"/>
      <c r="D15" s="29"/>
      <c r="E15" s="12"/>
      <c r="F15" s="28"/>
      <c r="G15" s="29"/>
      <c r="H15" s="15"/>
      <c r="I15" s="16" t="e">
        <f t="shared" ref="I15:I16" si="1">+H15/G15</f>
        <v>#DIV/0!</v>
      </c>
      <c r="J15" s="17">
        <f>+G15-H15</f>
        <v>0</v>
      </c>
      <c r="K15" s="17"/>
      <c r="L15" s="17"/>
      <c r="M15" s="27">
        <f t="shared" si="0"/>
        <v>126597.15000000002</v>
      </c>
    </row>
    <row r="16" spans="1:17" x14ac:dyDescent="0.25">
      <c r="A16" s="30"/>
      <c r="B16" s="22"/>
      <c r="C16" s="13"/>
      <c r="D16" s="15"/>
      <c r="E16" s="15"/>
      <c r="F16" s="15"/>
      <c r="G16" s="15"/>
      <c r="H16" s="15"/>
      <c r="I16" s="16" t="e">
        <f t="shared" si="1"/>
        <v>#DIV/0!</v>
      </c>
      <c r="J16" s="17"/>
      <c r="K16" s="17"/>
      <c r="L16" s="17"/>
      <c r="M16" s="27">
        <f t="shared" si="0"/>
        <v>126597.15000000002</v>
      </c>
      <c r="N16" s="31"/>
      <c r="Q16" s="31"/>
    </row>
    <row r="17" spans="1:13" x14ac:dyDescent="0.25">
      <c r="A17" s="30"/>
      <c r="B17" s="22"/>
      <c r="C17" s="13"/>
      <c r="D17" s="32"/>
      <c r="E17" s="32"/>
      <c r="F17" s="32"/>
      <c r="G17" s="32"/>
      <c r="H17" s="15"/>
      <c r="I17" s="33"/>
      <c r="J17" s="17"/>
      <c r="K17" s="17"/>
      <c r="L17" s="17"/>
      <c r="M17" s="27">
        <f t="shared" si="0"/>
        <v>126597.15000000002</v>
      </c>
    </row>
    <row r="18" spans="1:13" ht="15.75" thickBot="1" x14ac:dyDescent="0.3">
      <c r="A18" s="34" t="s">
        <v>24</v>
      </c>
      <c r="B18" s="35"/>
      <c r="C18" s="36"/>
      <c r="D18" s="37">
        <f>SUM(D11:D17)</f>
        <v>138936.70000000001</v>
      </c>
      <c r="E18" s="37"/>
      <c r="F18" s="37"/>
      <c r="G18" s="37">
        <f>SUM(G11:G17)</f>
        <v>138936.70000000001</v>
      </c>
      <c r="H18" s="37">
        <f>SUM(H11:H17)</f>
        <v>2087</v>
      </c>
      <c r="I18" s="37"/>
      <c r="J18" s="37">
        <f>SUM(J11:J17)</f>
        <v>136849.70000000001</v>
      </c>
      <c r="K18" s="37"/>
      <c r="L18" s="37">
        <f>SUM(L11:L17)</f>
        <v>131507.74</v>
      </c>
      <c r="M18" s="38"/>
    </row>
    <row r="19" spans="1:13" x14ac:dyDescent="0.25">
      <c r="A19" s="39"/>
      <c r="D19" s="40"/>
      <c r="E19" s="40"/>
      <c r="F19" s="40"/>
      <c r="G19" s="40"/>
      <c r="H19" s="40"/>
      <c r="I19" s="40"/>
      <c r="J19" s="40"/>
      <c r="K19" s="40"/>
      <c r="L19" s="40"/>
      <c r="M19" s="41"/>
    </row>
    <row r="20" spans="1:13" ht="15.75" thickBot="1" x14ac:dyDescent="0.3">
      <c r="A20" s="39"/>
      <c r="D20" s="40"/>
      <c r="E20" s="40"/>
      <c r="F20" s="40"/>
      <c r="G20" s="40"/>
      <c r="H20" s="40"/>
      <c r="I20" s="40"/>
      <c r="J20" s="40"/>
      <c r="K20" s="40"/>
      <c r="L20" s="40"/>
      <c r="M20" s="41"/>
    </row>
    <row r="21" spans="1:13" ht="15.75" thickBot="1" x14ac:dyDescent="0.3">
      <c r="A21" s="81" t="s">
        <v>25</v>
      </c>
      <c r="B21" s="82"/>
      <c r="C21" s="82"/>
      <c r="D21" s="82"/>
      <c r="E21" s="82"/>
      <c r="F21" s="82"/>
      <c r="G21" s="82"/>
      <c r="H21" s="89"/>
    </row>
    <row r="22" spans="1:13" ht="15.75" thickBot="1" x14ac:dyDescent="0.3">
      <c r="A22" s="42" t="s">
        <v>26</v>
      </c>
      <c r="B22" s="43"/>
      <c r="C22" s="43"/>
      <c r="D22" s="43"/>
      <c r="E22" s="43"/>
      <c r="F22" s="43" t="s">
        <v>5</v>
      </c>
      <c r="G22" s="83">
        <v>271516.77</v>
      </c>
      <c r="H22" s="84"/>
    </row>
    <row r="23" spans="1:13" ht="60" x14ac:dyDescent="0.25">
      <c r="A23" s="44" t="s">
        <v>9</v>
      </c>
      <c r="B23" s="45" t="s">
        <v>27</v>
      </c>
      <c r="C23" s="45" t="s">
        <v>28</v>
      </c>
      <c r="D23" s="45" t="s">
        <v>29</v>
      </c>
      <c r="E23" s="9" t="s">
        <v>19</v>
      </c>
      <c r="F23" s="9" t="s">
        <v>30</v>
      </c>
      <c r="G23" s="45" t="s">
        <v>31</v>
      </c>
      <c r="H23" s="10" t="s">
        <v>21</v>
      </c>
    </row>
    <row r="24" spans="1:13" x14ac:dyDescent="0.25">
      <c r="A24" s="46" t="s">
        <v>32</v>
      </c>
      <c r="B24" s="47">
        <v>45953</v>
      </c>
      <c r="C24" s="48"/>
      <c r="D24" s="49">
        <v>54865.05</v>
      </c>
      <c r="E24" s="50"/>
      <c r="F24" s="26"/>
      <c r="G24" s="51"/>
      <c r="H24" s="52">
        <f>+G22+D24-(F24+G24)</f>
        <v>326381.82</v>
      </c>
    </row>
    <row r="25" spans="1:13" ht="17.25" x14ac:dyDescent="0.3">
      <c r="A25" s="46"/>
      <c r="B25" s="53"/>
      <c r="C25" s="54"/>
      <c r="D25" s="15"/>
      <c r="E25" s="51"/>
      <c r="F25" s="55"/>
      <c r="G25" s="51"/>
      <c r="H25" s="52">
        <f>+H24+D25-(F25+G25)</f>
        <v>326381.82</v>
      </c>
      <c r="I25" s="56"/>
    </row>
    <row r="26" spans="1:13" x14ac:dyDescent="0.25">
      <c r="A26" s="57"/>
      <c r="B26" s="53"/>
      <c r="C26" s="53"/>
      <c r="D26" s="58"/>
      <c r="E26" s="51"/>
      <c r="F26" s="55"/>
      <c r="G26" s="59"/>
      <c r="H26" s="52">
        <f t="shared" ref="H26:H30" si="2">+H25+D26-(F26+G26)</f>
        <v>326381.82</v>
      </c>
    </row>
    <row r="27" spans="1:13" x14ac:dyDescent="0.25">
      <c r="A27" s="60"/>
      <c r="B27" s="61"/>
      <c r="C27" s="61"/>
      <c r="D27" s="15"/>
      <c r="E27" s="51"/>
      <c r="F27" s="51"/>
      <c r="G27" s="51"/>
      <c r="H27" s="52">
        <f t="shared" si="2"/>
        <v>326381.82</v>
      </c>
    </row>
    <row r="28" spans="1:13" x14ac:dyDescent="0.25">
      <c r="A28" s="60"/>
      <c r="B28" s="61"/>
      <c r="C28" s="61"/>
      <c r="D28" s="15"/>
      <c r="E28" s="51"/>
      <c r="F28" s="51"/>
      <c r="G28" s="51"/>
      <c r="H28" s="52">
        <f t="shared" si="2"/>
        <v>326381.82</v>
      </c>
    </row>
    <row r="29" spans="1:13" x14ac:dyDescent="0.25">
      <c r="A29" s="60"/>
      <c r="B29" s="53"/>
      <c r="C29" s="53"/>
      <c r="D29" s="15"/>
      <c r="E29" s="15"/>
      <c r="F29" s="15"/>
      <c r="G29" s="15"/>
      <c r="H29" s="52">
        <f t="shared" si="2"/>
        <v>326381.82</v>
      </c>
      <c r="I29" s="62"/>
    </row>
    <row r="30" spans="1:13" x14ac:dyDescent="0.25">
      <c r="A30" s="60"/>
      <c r="B30" s="53"/>
      <c r="C30" s="63"/>
      <c r="D30" s="64"/>
      <c r="E30" s="64"/>
      <c r="F30" s="65"/>
      <c r="G30" s="65"/>
      <c r="H30" s="52">
        <f t="shared" si="2"/>
        <v>326381.82</v>
      </c>
    </row>
    <row r="31" spans="1:13" ht="15.75" thickBot="1" x14ac:dyDescent="0.3">
      <c r="A31" s="66" t="s">
        <v>24</v>
      </c>
      <c r="B31" s="67"/>
      <c r="C31" s="67"/>
      <c r="D31" s="68"/>
      <c r="E31" s="68"/>
      <c r="F31" s="68"/>
      <c r="G31" s="68">
        <f>SUM(G24:G30)</f>
        <v>0</v>
      </c>
      <c r="H31" s="52"/>
    </row>
    <row r="32" spans="1:13" x14ac:dyDescent="0.25">
      <c r="A32" s="39"/>
      <c r="D32" s="40"/>
      <c r="E32" s="40"/>
      <c r="F32" s="40"/>
      <c r="G32" s="40"/>
      <c r="H32" s="40"/>
      <c r="I32" s="40"/>
      <c r="J32" s="40"/>
      <c r="K32" s="40"/>
      <c r="L32" s="40"/>
      <c r="M32" s="41"/>
    </row>
    <row r="33" spans="1:13" ht="15.75" thickBot="1" x14ac:dyDescent="0.3">
      <c r="A33" s="39"/>
      <c r="D33" s="40"/>
      <c r="E33" s="40"/>
      <c r="F33" s="40"/>
      <c r="G33" s="40"/>
      <c r="H33" s="40"/>
      <c r="I33" s="40"/>
      <c r="J33" s="40"/>
      <c r="K33" s="40"/>
      <c r="L33" s="40"/>
      <c r="M33" s="41"/>
    </row>
    <row r="34" spans="1:13" ht="15.75" thickBot="1" x14ac:dyDescent="0.3">
      <c r="A34" s="81" t="s">
        <v>25</v>
      </c>
      <c r="B34" s="82"/>
      <c r="C34" s="82"/>
      <c r="D34" s="82"/>
      <c r="E34" s="82"/>
      <c r="F34" s="82"/>
      <c r="G34" s="82"/>
      <c r="H34" s="89"/>
      <c r="I34" s="40"/>
      <c r="J34" s="40"/>
      <c r="K34" s="40"/>
      <c r="L34" s="40"/>
      <c r="M34" s="41"/>
    </row>
    <row r="35" spans="1:13" ht="15.75" thickBot="1" x14ac:dyDescent="0.3">
      <c r="A35" s="42" t="str">
        <f>A22</f>
        <v>Establecimientos:  HOSPITAL MUNICIPAL HONDO VALLE                Mes:OCTUBRE</v>
      </c>
      <c r="B35" s="43"/>
      <c r="C35" s="43"/>
      <c r="D35" s="43"/>
      <c r="E35" s="43"/>
      <c r="F35" s="43" t="s">
        <v>5</v>
      </c>
      <c r="G35" s="83"/>
      <c r="H35" s="84"/>
      <c r="I35" s="40"/>
      <c r="J35" s="40"/>
      <c r="K35" s="40"/>
      <c r="L35" s="40"/>
      <c r="M35" s="41"/>
    </row>
    <row r="36" spans="1:13" ht="60" x14ac:dyDescent="0.25">
      <c r="A36" s="44" t="s">
        <v>9</v>
      </c>
      <c r="B36" s="45" t="s">
        <v>27</v>
      </c>
      <c r="C36" s="45" t="s">
        <v>28</v>
      </c>
      <c r="D36" s="45" t="s">
        <v>29</v>
      </c>
      <c r="E36" s="9" t="s">
        <v>19</v>
      </c>
      <c r="F36" s="9" t="s">
        <v>30</v>
      </c>
      <c r="G36" s="45" t="s">
        <v>31</v>
      </c>
      <c r="H36" s="10" t="s">
        <v>21</v>
      </c>
      <c r="I36" s="40"/>
      <c r="J36" s="40"/>
      <c r="K36" s="40"/>
      <c r="L36" s="40"/>
      <c r="M36" s="41"/>
    </row>
    <row r="37" spans="1:13" ht="15.75" x14ac:dyDescent="0.25">
      <c r="A37" s="46" t="s">
        <v>33</v>
      </c>
      <c r="B37" s="47">
        <v>45900</v>
      </c>
      <c r="C37" s="48">
        <v>1</v>
      </c>
      <c r="D37" s="69">
        <v>45604.89</v>
      </c>
      <c r="E37" s="50"/>
      <c r="F37" s="17"/>
      <c r="G37" s="51"/>
      <c r="H37" s="52">
        <f>+G35+D37-(F37+G37)</f>
        <v>45604.89</v>
      </c>
      <c r="I37" s="40"/>
      <c r="J37" s="40"/>
      <c r="K37" s="40"/>
      <c r="L37" s="40"/>
      <c r="M37" s="41"/>
    </row>
    <row r="38" spans="1:13" x14ac:dyDescent="0.25">
      <c r="A38" s="46"/>
      <c r="B38" s="53"/>
      <c r="C38" s="53"/>
      <c r="D38" s="15"/>
      <c r="E38" s="51"/>
      <c r="F38" s="51"/>
      <c r="G38" s="51"/>
      <c r="H38" s="52">
        <f>+H37+D38-(F38+G38)</f>
        <v>45604.89</v>
      </c>
      <c r="I38" s="40"/>
      <c r="J38" s="40"/>
      <c r="K38" s="40"/>
      <c r="L38" s="40"/>
      <c r="M38" s="41"/>
    </row>
    <row r="39" spans="1:13" x14ac:dyDescent="0.25">
      <c r="A39" s="60"/>
      <c r="B39" s="53"/>
      <c r="C39" s="53"/>
      <c r="D39" s="70"/>
      <c r="E39" s="59"/>
      <c r="F39" s="59"/>
      <c r="G39" s="59"/>
      <c r="H39" s="52">
        <f t="shared" ref="H39:H44" si="3">+H38+D39-(F39+G39)</f>
        <v>45604.89</v>
      </c>
      <c r="I39" s="40"/>
      <c r="J39" s="40"/>
      <c r="K39" s="40"/>
      <c r="L39" s="40"/>
      <c r="M39" s="41"/>
    </row>
    <row r="40" spans="1:13" x14ac:dyDescent="0.25">
      <c r="A40" s="60"/>
      <c r="B40" s="61"/>
      <c r="C40" s="61"/>
      <c r="D40" s="15"/>
      <c r="E40" s="51"/>
      <c r="F40" s="51"/>
      <c r="G40" s="51"/>
      <c r="H40" s="52">
        <f t="shared" si="3"/>
        <v>45604.89</v>
      </c>
      <c r="I40" s="40"/>
      <c r="J40" s="40"/>
      <c r="K40" s="40"/>
      <c r="L40" s="40"/>
      <c r="M40" s="41"/>
    </row>
    <row r="41" spans="1:13" x14ac:dyDescent="0.25">
      <c r="A41" s="60"/>
      <c r="B41" s="61"/>
      <c r="C41" s="61"/>
      <c r="D41" s="15"/>
      <c r="E41" s="51"/>
      <c r="F41" s="51"/>
      <c r="G41" s="51"/>
      <c r="H41" s="52">
        <f t="shared" si="3"/>
        <v>45604.89</v>
      </c>
      <c r="I41" s="40"/>
      <c r="J41" s="40"/>
      <c r="K41" s="40"/>
      <c r="L41" s="40"/>
      <c r="M41" s="41"/>
    </row>
    <row r="42" spans="1:13" x14ac:dyDescent="0.25">
      <c r="A42" s="60"/>
      <c r="B42" s="53"/>
      <c r="C42" s="53"/>
      <c r="D42" s="15"/>
      <c r="E42" s="15"/>
      <c r="F42" s="15"/>
      <c r="G42" s="15"/>
      <c r="H42" s="52">
        <f t="shared" si="3"/>
        <v>45604.89</v>
      </c>
      <c r="I42" s="40"/>
      <c r="J42" s="40"/>
      <c r="K42" s="40"/>
      <c r="L42" s="40"/>
      <c r="M42" s="41"/>
    </row>
    <row r="43" spans="1:13" x14ac:dyDescent="0.25">
      <c r="A43" s="60"/>
      <c r="B43" s="53"/>
      <c r="C43" s="63"/>
      <c r="D43" s="64"/>
      <c r="E43" s="64"/>
      <c r="F43" s="65"/>
      <c r="G43" s="65"/>
      <c r="H43" s="52">
        <f t="shared" si="3"/>
        <v>45604.89</v>
      </c>
      <c r="I43" s="40"/>
      <c r="J43" s="40"/>
      <c r="K43" s="40"/>
      <c r="L43" s="40"/>
      <c r="M43" s="41"/>
    </row>
    <row r="44" spans="1:13" ht="15.75" thickBot="1" x14ac:dyDescent="0.3">
      <c r="A44" s="66" t="s">
        <v>24</v>
      </c>
      <c r="B44" s="67"/>
      <c r="C44" s="67"/>
      <c r="D44" s="68"/>
      <c r="E44" s="68"/>
      <c r="F44" s="68">
        <f>SUM(F37:F43)</f>
        <v>0</v>
      </c>
      <c r="G44" s="68">
        <f>SUM(G37:G43)</f>
        <v>0</v>
      </c>
      <c r="H44" s="52">
        <f t="shared" si="3"/>
        <v>45604.89</v>
      </c>
      <c r="I44" s="40"/>
      <c r="J44" s="40"/>
      <c r="K44" s="40"/>
      <c r="L44" s="40"/>
      <c r="M44" s="41"/>
    </row>
    <row r="45" spans="1:13" x14ac:dyDescent="0.25">
      <c r="A45" s="39"/>
      <c r="D45" s="40"/>
      <c r="E45" s="40"/>
      <c r="F45" s="40"/>
      <c r="G45" s="40"/>
      <c r="H45" s="40"/>
      <c r="I45" s="40"/>
      <c r="J45" s="40"/>
      <c r="K45" s="40"/>
      <c r="L45" s="40"/>
      <c r="M45" s="41"/>
    </row>
    <row r="46" spans="1:13" ht="15.75" thickBot="1" x14ac:dyDescent="0.3">
      <c r="A46" s="39"/>
      <c r="D46" s="40"/>
      <c r="E46" s="40"/>
      <c r="F46" s="40"/>
      <c r="G46" s="40"/>
      <c r="H46" s="40"/>
      <c r="I46" s="40"/>
      <c r="J46" s="40"/>
      <c r="K46" s="40"/>
      <c r="L46" s="40"/>
      <c r="M46" s="41"/>
    </row>
    <row r="47" spans="1:13" ht="15.75" thickBot="1" x14ac:dyDescent="0.3">
      <c r="A47" s="81" t="s">
        <v>25</v>
      </c>
      <c r="B47" s="82"/>
      <c r="C47" s="82"/>
      <c r="D47" s="82"/>
      <c r="E47" s="82"/>
      <c r="F47" s="82"/>
      <c r="G47" s="82"/>
      <c r="H47" s="89"/>
      <c r="I47" s="40"/>
      <c r="J47" s="40"/>
      <c r="K47" s="40"/>
      <c r="L47" s="40"/>
      <c r="M47" s="41"/>
    </row>
    <row r="48" spans="1:13" ht="15.75" thickBot="1" x14ac:dyDescent="0.3">
      <c r="A48" s="42" t="str">
        <f>A35</f>
        <v>Establecimientos:  HOSPITAL MUNICIPAL HONDO VALLE                Mes:OCTUBRE</v>
      </c>
      <c r="B48" s="43"/>
      <c r="C48" s="43"/>
      <c r="D48" s="43"/>
      <c r="E48" s="43"/>
      <c r="F48" s="43" t="s">
        <v>5</v>
      </c>
      <c r="G48" s="90">
        <v>7687.3</v>
      </c>
      <c r="H48" s="91"/>
      <c r="I48" s="40"/>
      <c r="J48" s="40"/>
      <c r="K48" s="40"/>
      <c r="L48" s="40"/>
      <c r="M48" s="41"/>
    </row>
    <row r="49" spans="1:13" ht="60" x14ac:dyDescent="0.25">
      <c r="A49" s="44" t="s">
        <v>9</v>
      </c>
      <c r="B49" s="45" t="s">
        <v>27</v>
      </c>
      <c r="C49" s="45" t="s">
        <v>28</v>
      </c>
      <c r="D49" s="45" t="s">
        <v>29</v>
      </c>
      <c r="E49" s="9" t="s">
        <v>19</v>
      </c>
      <c r="F49" s="9" t="s">
        <v>30</v>
      </c>
      <c r="G49" s="45" t="s">
        <v>31</v>
      </c>
      <c r="H49" s="10" t="s">
        <v>21</v>
      </c>
      <c r="I49" s="40"/>
      <c r="J49" s="40"/>
      <c r="K49" s="40"/>
      <c r="L49" s="40"/>
      <c r="M49" s="41"/>
    </row>
    <row r="50" spans="1:13" x14ac:dyDescent="0.25">
      <c r="A50" s="46" t="s">
        <v>34</v>
      </c>
      <c r="B50" s="47"/>
      <c r="C50" s="48"/>
      <c r="D50" s="49"/>
      <c r="E50" s="50"/>
      <c r="F50" s="17"/>
      <c r="G50" s="51"/>
      <c r="H50" s="52">
        <f>+G48+D50-(F50+G50)</f>
        <v>7687.3</v>
      </c>
      <c r="I50" s="40"/>
      <c r="J50" s="40"/>
      <c r="K50" s="40"/>
      <c r="L50" s="40"/>
      <c r="M50" s="41"/>
    </row>
    <row r="51" spans="1:13" x14ac:dyDescent="0.25">
      <c r="A51" s="46"/>
      <c r="B51" s="53"/>
      <c r="C51" s="53"/>
      <c r="D51" s="15"/>
      <c r="E51" s="51"/>
      <c r="F51" s="51"/>
      <c r="G51" s="51"/>
      <c r="H51" s="52">
        <f>+H50+D51-(F51+G51)</f>
        <v>7687.3</v>
      </c>
      <c r="I51" s="40"/>
      <c r="J51" s="40"/>
      <c r="K51" s="40"/>
      <c r="L51" s="40"/>
      <c r="M51" s="41"/>
    </row>
    <row r="52" spans="1:13" x14ac:dyDescent="0.25">
      <c r="A52" s="60"/>
      <c r="B52" s="53"/>
      <c r="C52" s="53"/>
      <c r="D52" s="70"/>
      <c r="E52" s="59"/>
      <c r="F52" s="59"/>
      <c r="G52" s="59"/>
      <c r="H52" s="52">
        <f t="shared" ref="H52:H57" si="4">+H51+D52-(F52+G52)</f>
        <v>7687.3</v>
      </c>
      <c r="I52" s="40"/>
      <c r="J52" s="40"/>
      <c r="K52" s="40"/>
      <c r="L52" s="40"/>
      <c r="M52" s="41"/>
    </row>
    <row r="53" spans="1:13" x14ac:dyDescent="0.25">
      <c r="A53" s="60"/>
      <c r="B53" s="61"/>
      <c r="C53" s="61"/>
      <c r="D53" s="15"/>
      <c r="E53" s="51"/>
      <c r="F53" s="51"/>
      <c r="G53" s="51"/>
      <c r="H53" s="52">
        <f t="shared" si="4"/>
        <v>7687.3</v>
      </c>
      <c r="I53" s="40"/>
      <c r="J53" s="40"/>
      <c r="K53" s="40"/>
      <c r="L53" s="40"/>
      <c r="M53" s="41"/>
    </row>
    <row r="54" spans="1:13" x14ac:dyDescent="0.25">
      <c r="A54" s="60"/>
      <c r="B54" s="61"/>
      <c r="C54" s="61"/>
      <c r="D54" s="15"/>
      <c r="E54" s="51"/>
      <c r="F54" s="51"/>
      <c r="G54" s="51"/>
      <c r="H54" s="52">
        <f t="shared" si="4"/>
        <v>7687.3</v>
      </c>
      <c r="I54" s="40"/>
      <c r="J54" s="40"/>
      <c r="K54" s="40"/>
      <c r="L54" s="40"/>
      <c r="M54" s="41"/>
    </row>
    <row r="55" spans="1:13" x14ac:dyDescent="0.25">
      <c r="A55" s="60"/>
      <c r="B55" s="53"/>
      <c r="C55" s="53"/>
      <c r="D55" s="15"/>
      <c r="E55" s="15"/>
      <c r="F55" s="15"/>
      <c r="G55" s="15"/>
      <c r="H55" s="52">
        <f t="shared" si="4"/>
        <v>7687.3</v>
      </c>
      <c r="I55" s="40"/>
      <c r="J55" s="40"/>
      <c r="K55" s="40"/>
      <c r="L55" s="40"/>
      <c r="M55" s="41"/>
    </row>
    <row r="56" spans="1:13" x14ac:dyDescent="0.25">
      <c r="A56" s="60"/>
      <c r="B56" s="53"/>
      <c r="C56" s="63"/>
      <c r="D56" s="64"/>
      <c r="E56" s="64"/>
      <c r="F56" s="65"/>
      <c r="G56" s="65"/>
      <c r="H56" s="52">
        <f t="shared" si="4"/>
        <v>7687.3</v>
      </c>
      <c r="I56" s="40"/>
      <c r="J56" s="40"/>
      <c r="K56" s="40"/>
      <c r="L56" s="40"/>
      <c r="M56" s="41"/>
    </row>
    <row r="57" spans="1:13" ht="15.75" thickBot="1" x14ac:dyDescent="0.3">
      <c r="A57" s="66" t="s">
        <v>24</v>
      </c>
      <c r="B57" s="67"/>
      <c r="C57" s="67"/>
      <c r="D57" s="68"/>
      <c r="E57" s="68"/>
      <c r="F57" s="68">
        <f>SUM(F50:F56)</f>
        <v>0</v>
      </c>
      <c r="G57" s="68">
        <f>SUM(G50:G56)</f>
        <v>0</v>
      </c>
      <c r="H57" s="52">
        <f t="shared" si="4"/>
        <v>7687.3</v>
      </c>
      <c r="I57" s="40"/>
      <c r="J57" s="40"/>
      <c r="K57" s="40"/>
      <c r="L57" s="40"/>
      <c r="M57" s="41"/>
    </row>
    <row r="58" spans="1:13" x14ac:dyDescent="0.25">
      <c r="A58" s="39"/>
      <c r="D58" s="40"/>
      <c r="E58" s="40"/>
      <c r="F58" s="40"/>
      <c r="G58" s="40"/>
      <c r="H58" s="40"/>
      <c r="I58" s="40"/>
      <c r="J58" s="40"/>
      <c r="K58" s="40"/>
      <c r="L58" s="40"/>
      <c r="M58" s="41"/>
    </row>
    <row r="59" spans="1:13" x14ac:dyDescent="0.25">
      <c r="A59" s="39"/>
      <c r="D59" s="40"/>
      <c r="E59" s="40"/>
      <c r="F59" s="40"/>
      <c r="G59" s="40"/>
      <c r="H59" s="40"/>
      <c r="I59" s="40"/>
      <c r="J59" s="40"/>
      <c r="K59" s="40"/>
      <c r="L59" s="40"/>
      <c r="M59" s="41"/>
    </row>
    <row r="60" spans="1:13" x14ac:dyDescent="0.25">
      <c r="A60" s="39"/>
      <c r="D60" s="40"/>
      <c r="E60" s="40"/>
      <c r="F60" s="40"/>
      <c r="G60" s="40"/>
      <c r="H60" s="40"/>
      <c r="I60" s="40"/>
      <c r="J60" s="40"/>
      <c r="K60" s="40"/>
      <c r="L60" s="40"/>
      <c r="M60" s="41"/>
    </row>
    <row r="61" spans="1:13" x14ac:dyDescent="0.25">
      <c r="A61" s="39"/>
      <c r="D61" s="40"/>
      <c r="E61" s="40"/>
      <c r="F61" s="40"/>
      <c r="G61" s="40"/>
      <c r="H61" s="40"/>
      <c r="I61" s="40"/>
      <c r="J61" s="40"/>
      <c r="K61" s="40"/>
      <c r="L61" s="40"/>
      <c r="M61" s="41"/>
    </row>
    <row r="62" spans="1:13" ht="15.75" thickBot="1" x14ac:dyDescent="0.3">
      <c r="A62" s="39"/>
      <c r="D62" s="40"/>
      <c r="E62" s="40"/>
      <c r="F62" s="40"/>
      <c r="G62" s="40"/>
      <c r="H62" s="40"/>
      <c r="I62" s="40"/>
      <c r="J62" s="40"/>
      <c r="K62" s="40"/>
      <c r="L62" s="40"/>
      <c r="M62" s="41"/>
    </row>
    <row r="63" spans="1:13" ht="15.75" thickBot="1" x14ac:dyDescent="0.3">
      <c r="A63" s="81" t="s">
        <v>35</v>
      </c>
      <c r="B63" s="82"/>
      <c r="C63" s="82"/>
      <c r="D63" s="82"/>
      <c r="E63" s="82"/>
      <c r="F63" s="82"/>
      <c r="G63" s="82"/>
      <c r="H63" s="82"/>
      <c r="I63" s="40"/>
      <c r="J63" s="40"/>
      <c r="K63" s="40"/>
      <c r="L63" s="40"/>
      <c r="M63" s="41"/>
    </row>
    <row r="64" spans="1:13" ht="15.75" thickBot="1" x14ac:dyDescent="0.3">
      <c r="A64" s="42" t="str">
        <f>A48</f>
        <v>Establecimientos:  HOSPITAL MUNICIPAL HONDO VALLE                Mes:OCTUBRE</v>
      </c>
      <c r="B64" s="43"/>
      <c r="C64" s="43"/>
      <c r="D64" s="43"/>
      <c r="E64" s="43"/>
      <c r="F64" s="43" t="s">
        <v>5</v>
      </c>
      <c r="G64" s="83"/>
      <c r="H64" s="84"/>
      <c r="I64" s="40"/>
      <c r="J64" s="40"/>
      <c r="K64" s="40"/>
      <c r="L64" s="40"/>
      <c r="M64" s="41"/>
    </row>
    <row r="65" spans="1:13" ht="60" x14ac:dyDescent="0.25">
      <c r="A65" s="44" t="s">
        <v>9</v>
      </c>
      <c r="B65" s="45" t="s">
        <v>27</v>
      </c>
      <c r="C65" s="45" t="s">
        <v>28</v>
      </c>
      <c r="D65" s="45" t="s">
        <v>29</v>
      </c>
      <c r="E65" s="9" t="s">
        <v>19</v>
      </c>
      <c r="F65" s="9" t="s">
        <v>30</v>
      </c>
      <c r="G65" s="45" t="s">
        <v>31</v>
      </c>
      <c r="H65" s="10" t="s">
        <v>21</v>
      </c>
      <c r="I65" s="40"/>
      <c r="J65" s="40"/>
      <c r="K65" s="40"/>
      <c r="L65" s="40"/>
      <c r="M65" s="41"/>
    </row>
    <row r="66" spans="1:13" x14ac:dyDescent="0.25">
      <c r="A66" s="46" t="s">
        <v>36</v>
      </c>
      <c r="B66" s="47"/>
      <c r="C66" s="48"/>
      <c r="D66" s="15"/>
      <c r="E66" s="50"/>
      <c r="F66" s="17"/>
      <c r="G66" s="51"/>
      <c r="H66" s="52">
        <f>+G64+D66-(F66+G66)</f>
        <v>0</v>
      </c>
      <c r="I66" s="40"/>
      <c r="J66" s="40"/>
      <c r="K66" s="40"/>
      <c r="L66" s="40"/>
      <c r="M66" s="41"/>
    </row>
    <row r="67" spans="1:13" x14ac:dyDescent="0.25">
      <c r="A67" s="46"/>
      <c r="B67" s="53"/>
      <c r="C67" s="53"/>
      <c r="D67" s="15"/>
      <c r="E67" s="51"/>
      <c r="F67" s="51"/>
      <c r="G67" s="51"/>
      <c r="H67" s="52">
        <f>+G66+D67-(F67+G67)</f>
        <v>0</v>
      </c>
      <c r="I67" s="40"/>
      <c r="J67" s="40"/>
      <c r="K67" s="40"/>
      <c r="L67" s="40"/>
      <c r="M67" s="41"/>
    </row>
    <row r="68" spans="1:13" x14ac:dyDescent="0.25">
      <c r="A68" s="60"/>
      <c r="B68" s="53"/>
      <c r="C68" s="53"/>
      <c r="D68" s="70"/>
      <c r="E68" s="59"/>
      <c r="F68" s="59"/>
      <c r="G68" s="59"/>
      <c r="H68" s="52">
        <f>+G66+D68-(F68+G68)</f>
        <v>0</v>
      </c>
      <c r="I68" s="40"/>
      <c r="J68" s="40"/>
      <c r="K68" s="40"/>
      <c r="L68" s="40"/>
      <c r="M68" s="41"/>
    </row>
    <row r="69" spans="1:13" x14ac:dyDescent="0.25">
      <c r="A69" s="60"/>
      <c r="B69" s="61"/>
      <c r="C69" s="61"/>
      <c r="D69" s="15"/>
      <c r="E69" s="51"/>
      <c r="F69" s="51"/>
      <c r="G69" s="51"/>
      <c r="H69" s="52">
        <f>+G67+D69-(F69+G69)</f>
        <v>0</v>
      </c>
      <c r="I69" s="40"/>
      <c r="J69" s="40"/>
      <c r="K69" s="40"/>
      <c r="L69" s="40"/>
      <c r="M69" s="41"/>
    </row>
    <row r="70" spans="1:13" x14ac:dyDescent="0.25">
      <c r="A70" s="60"/>
      <c r="B70" s="61"/>
      <c r="C70" s="61"/>
      <c r="D70" s="15"/>
      <c r="E70" s="51"/>
      <c r="F70" s="51"/>
      <c r="G70" s="51"/>
      <c r="H70" s="52">
        <f>+G68+D70-(F70+G70)</f>
        <v>0</v>
      </c>
      <c r="I70" s="40"/>
      <c r="J70" s="40"/>
      <c r="K70" s="40"/>
      <c r="L70" s="40"/>
      <c r="M70" s="41"/>
    </row>
    <row r="71" spans="1:13" x14ac:dyDescent="0.25">
      <c r="A71" s="60"/>
      <c r="B71" s="53"/>
      <c r="C71" s="53"/>
      <c r="D71" s="15"/>
      <c r="E71" s="15"/>
      <c r="F71" s="15"/>
      <c r="G71" s="15"/>
      <c r="H71" s="52">
        <f>+G69+D71-(F71+G71)</f>
        <v>0</v>
      </c>
      <c r="I71" s="40"/>
      <c r="J71" s="40"/>
      <c r="K71" s="40"/>
      <c r="L71" s="40"/>
      <c r="M71" s="41"/>
    </row>
    <row r="72" spans="1:13" x14ac:dyDescent="0.25">
      <c r="A72" s="60"/>
      <c r="B72" s="53"/>
      <c r="C72" s="63"/>
      <c r="D72" s="64"/>
      <c r="E72" s="64"/>
      <c r="F72" s="65"/>
      <c r="G72" s="65"/>
      <c r="H72" s="52">
        <f>+G70+D72-(F72+G72)</f>
        <v>0</v>
      </c>
      <c r="I72" s="40"/>
      <c r="J72" s="40"/>
      <c r="K72" s="40"/>
      <c r="L72" s="40"/>
      <c r="M72" s="41"/>
    </row>
    <row r="73" spans="1:13" ht="15.75" thickBot="1" x14ac:dyDescent="0.3">
      <c r="A73" s="66" t="s">
        <v>24</v>
      </c>
      <c r="B73" s="67"/>
      <c r="C73" s="67"/>
      <c r="D73" s="68">
        <f>SUM(D66:D72)</f>
        <v>0</v>
      </c>
      <c r="E73" s="68"/>
      <c r="F73" s="68">
        <f>SUM(F66:F72)</f>
        <v>0</v>
      </c>
      <c r="G73" s="68">
        <f>SUM(G66:G72)</f>
        <v>0</v>
      </c>
      <c r="H73" s="71"/>
      <c r="I73" s="40"/>
      <c r="J73" s="40"/>
      <c r="K73" s="40"/>
      <c r="L73" s="40"/>
      <c r="M73" s="41"/>
    </row>
    <row r="74" spans="1:13" x14ac:dyDescent="0.25">
      <c r="A74" s="39"/>
      <c r="D74" s="40"/>
      <c r="E74" s="40"/>
      <c r="F74" s="40"/>
      <c r="G74" s="40"/>
      <c r="H74" s="40"/>
      <c r="I74" s="40"/>
      <c r="J74" s="40"/>
      <c r="K74" s="40"/>
      <c r="L74" s="40"/>
      <c r="M74" s="41"/>
    </row>
    <row r="75" spans="1:13" ht="15" customHeight="1" x14ac:dyDescent="0.25">
      <c r="A75" s="85" t="s">
        <v>37</v>
      </c>
      <c r="B75" s="86"/>
      <c r="C75" s="86"/>
      <c r="D75" s="86"/>
      <c r="E75" s="86"/>
      <c r="F75" s="86"/>
      <c r="G75" s="86"/>
      <c r="H75" s="86"/>
      <c r="I75" s="86"/>
      <c r="J75" s="86"/>
      <c r="K75" s="86"/>
      <c r="L75" s="86"/>
      <c r="M75" s="86"/>
    </row>
    <row r="76" spans="1:13" x14ac:dyDescent="0.25">
      <c r="A76" s="86"/>
      <c r="B76" s="86"/>
      <c r="C76" s="86"/>
      <c r="D76" s="86"/>
      <c r="E76" s="86"/>
      <c r="F76" s="86"/>
      <c r="G76" s="86"/>
      <c r="H76" s="86"/>
      <c r="I76" s="86"/>
      <c r="J76" s="86"/>
      <c r="K76" s="86"/>
      <c r="L76" s="86"/>
      <c r="M76" s="86"/>
    </row>
    <row r="77" spans="1:13" x14ac:dyDescent="0.25">
      <c r="A77" s="72"/>
      <c r="B77" s="72"/>
      <c r="C77" s="72"/>
      <c r="D77" s="72"/>
      <c r="E77" s="72"/>
      <c r="F77" s="72"/>
      <c r="G77" s="72"/>
      <c r="H77" s="73"/>
      <c r="I77" s="73">
        <f>H72+H56+H43+H30+M17</f>
        <v>506271.16000000003</v>
      </c>
      <c r="J77" s="72"/>
      <c r="K77" s="72"/>
      <c r="L77" s="72"/>
      <c r="M77" s="72"/>
    </row>
    <row r="78" spans="1:13" x14ac:dyDescent="0.25">
      <c r="A78" s="87" t="s">
        <v>38</v>
      </c>
      <c r="B78" s="88"/>
      <c r="C78" s="88"/>
      <c r="D78" s="88"/>
      <c r="E78" s="88"/>
      <c r="F78" s="88"/>
      <c r="G78" s="88"/>
      <c r="H78" s="88"/>
      <c r="I78" s="88"/>
      <c r="J78" s="88"/>
      <c r="K78" s="74"/>
      <c r="L78" s="74"/>
      <c r="M78" s="72"/>
    </row>
    <row r="79" spans="1:13" x14ac:dyDescent="0.25">
      <c r="A79" s="74"/>
      <c r="B79" s="74"/>
      <c r="C79" s="74"/>
      <c r="D79" s="74"/>
      <c r="E79" s="74"/>
      <c r="F79" s="74"/>
      <c r="G79" s="74"/>
      <c r="H79" s="74"/>
      <c r="I79" s="74"/>
      <c r="J79" s="74"/>
      <c r="K79" s="74"/>
      <c r="L79" s="74"/>
      <c r="M79" s="72"/>
    </row>
    <row r="80" spans="1:13" x14ac:dyDescent="0.25">
      <c r="A80" s="79"/>
      <c r="B80" s="79"/>
      <c r="C80" s="75"/>
      <c r="H80" s="79"/>
      <c r="I80" s="79"/>
      <c r="J80" s="79"/>
      <c r="K80" s="75"/>
      <c r="L80" s="75"/>
    </row>
    <row r="81" spans="1:12" x14ac:dyDescent="0.25">
      <c r="A81" s="79"/>
      <c r="B81" s="79"/>
      <c r="C81" s="75"/>
      <c r="H81" s="79"/>
      <c r="I81" s="79"/>
      <c r="J81" s="79"/>
      <c r="K81" s="75"/>
      <c r="L81" s="75"/>
    </row>
    <row r="84" spans="1:12" x14ac:dyDescent="0.25">
      <c r="D84" s="75"/>
      <c r="E84" s="75"/>
    </row>
    <row r="85" spans="1:12" x14ac:dyDescent="0.25">
      <c r="A85" s="76"/>
      <c r="F85" s="80"/>
      <c r="G85" s="80"/>
      <c r="H85" s="80"/>
      <c r="I85" s="76"/>
      <c r="J85" s="76"/>
    </row>
    <row r="86" spans="1:12" x14ac:dyDescent="0.25">
      <c r="A86" s="77"/>
      <c r="B86" s="77"/>
      <c r="C86" s="77"/>
    </row>
    <row r="87" spans="1:12" x14ac:dyDescent="0.25">
      <c r="A87" s="79"/>
      <c r="B87" s="79"/>
      <c r="C87" s="79"/>
      <c r="D87" s="79"/>
      <c r="E87" s="79"/>
      <c r="F87" s="79"/>
      <c r="G87" s="79"/>
      <c r="H87" s="79"/>
      <c r="I87" s="79"/>
      <c r="J87" s="79"/>
      <c r="K87" s="75"/>
      <c r="L87" s="75"/>
    </row>
    <row r="88" spans="1:12" x14ac:dyDescent="0.25">
      <c r="B88" s="78"/>
      <c r="C88" s="78"/>
      <c r="D88" s="78"/>
      <c r="E88" s="78"/>
      <c r="F88" s="78"/>
      <c r="G88" s="78"/>
      <c r="H88" s="78"/>
      <c r="I88" s="78"/>
      <c r="J88" s="78"/>
      <c r="K88" s="78"/>
      <c r="L88" s="78"/>
    </row>
    <row r="89" spans="1:12" x14ac:dyDescent="0.25">
      <c r="A89" s="77"/>
      <c r="B89" s="77"/>
      <c r="C89" s="77"/>
      <c r="D89" s="77"/>
      <c r="E89" s="77"/>
      <c r="F89" s="77"/>
      <c r="G89" s="77"/>
      <c r="H89" s="75"/>
      <c r="I89" s="75"/>
    </row>
    <row r="90" spans="1:12" x14ac:dyDescent="0.25">
      <c r="A90" s="75"/>
      <c r="B90" s="75"/>
    </row>
  </sheetData>
  <mergeCells count="23">
    <mergeCell ref="G48:H48"/>
    <mergeCell ref="A4:M4"/>
    <mergeCell ref="A5:M5"/>
    <mergeCell ref="A7:M7"/>
    <mergeCell ref="L8:M8"/>
    <mergeCell ref="A9:D9"/>
    <mergeCell ref="E9:J9"/>
    <mergeCell ref="K9:M9"/>
    <mergeCell ref="A21:H21"/>
    <mergeCell ref="G22:H22"/>
    <mergeCell ref="A34:H34"/>
    <mergeCell ref="G35:H35"/>
    <mergeCell ref="A47:H47"/>
    <mergeCell ref="A63:H63"/>
    <mergeCell ref="G64:H64"/>
    <mergeCell ref="A75:M76"/>
    <mergeCell ref="A78:J78"/>
    <mergeCell ref="A80:B80"/>
    <mergeCell ref="H80:J80"/>
    <mergeCell ref="A87:J87"/>
    <mergeCell ref="A81:B81"/>
    <mergeCell ref="H81:J81"/>
    <mergeCell ref="F85:H85"/>
  </mergeCells>
  <pageMargins left="0.7" right="0.7" top="0.75" bottom="0.75" header="0.3" footer="0.3"/>
  <pageSetup paperSize="5" scale="78" orientation="landscape" r:id="rId1"/>
  <rowBreaks count="1" manualBreakCount="1">
    <brk id="61" max="16383" man="1"/>
  </rowBreaks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AUXILIAR CXC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idel montero</dc:creator>
  <cp:lastModifiedBy>USER</cp:lastModifiedBy>
  <dcterms:created xsi:type="dcterms:W3CDTF">2025-10-30T20:57:09Z</dcterms:created>
  <dcterms:modified xsi:type="dcterms:W3CDTF">2025-12-30T14:55:23Z</dcterms:modified>
</cp:coreProperties>
</file>